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21" i="1" l="1"/>
  <c r="H28" i="1" l="1"/>
  <c r="H48" i="1"/>
  <c r="H19" i="1" l="1"/>
  <c r="H23" i="1" l="1"/>
  <c r="H27" i="1" l="1"/>
  <c r="H16" i="1"/>
  <c r="H31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<sst xmlns="http://schemas.openxmlformats.org/spreadsheetml/2006/main" count="48" uniqueCount="28">
  <si>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</si>
  <si>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</si>
  <si>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</si>
  <si>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</si>
  <si>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</si>
  <si>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</si>
  <si>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</si>
  <si>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</si>
  <si>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</si>
  <si>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</si>
  <si>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</si>
  <si>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</si>
  <si>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</si>
  <si>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</si>
  <si>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</si>
  <si>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</si>
  <si>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</si>
  <si>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</si>
  <si>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</si>
  <si>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</si>
  <si>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</si>
  <si>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</si>
  <si>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</si>
  <si>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</si>
  <si>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</si>
  <si>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Dana:26.08.2019.</t>
  </si>
  <si>
    <t>Primljena i neutrošena participacija od 26.08.2019.</t>
  </si>
  <si>
    <t>Dana 26.08.2019.godine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</si>
</sst>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B53" sqref="B53"/>
    </sheetView>
  </sheetViews>
  <sheetFormatPr defaultRowHeight="15" x14ac:dyDescent="0.25"/>
  <cols>
    <col min="1" max="1" width="6.7109375" customWidth="1"/>
    <col min="2" max="2" width="24.28515625" customWidth="1"/>
    <col min="3" max="3" width="44.425781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1"/>
      <c r="J7" s="11"/>
    </row>
    <row r="8" spans="2:15" x14ac:dyDescent="0.25">
      <c r="C8" s="34" t="s">
        <v>25</v>
      </c>
      <c r="D8" s="34"/>
      <c r="E8" s="34"/>
      <c r="F8" s="34"/>
      <c r="G8" s="3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5" t="s">
        <v>22</v>
      </c>
      <c r="C11" s="36"/>
      <c r="D11" s="36"/>
      <c r="E11" s="36"/>
      <c r="F11" s="37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23" t="s">
        <v>20</v>
      </c>
      <c r="C12" s="23"/>
      <c r="D12" s="23"/>
      <c r="E12" s="23"/>
      <c r="F12" s="23"/>
      <c r="G12" s="14">
        <v>43703</v>
      </c>
      <c r="H12" s="7">
        <v>9603208.9299999997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24" t="s">
        <v>9</v>
      </c>
      <c r="C13" s="24"/>
      <c r="D13" s="24"/>
      <c r="E13" s="24"/>
      <c r="F13" s="24"/>
      <c r="G13" s="14"/>
      <c r="H13" s="3">
        <f>H14+H25-H32-H42</f>
        <v>9538769.870000001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25" t="s">
        <v>23</v>
      </c>
      <c r="C14" s="25"/>
      <c r="D14" s="25"/>
      <c r="E14" s="25"/>
      <c r="F14" s="25"/>
      <c r="G14" s="16">
        <v>43703</v>
      </c>
      <c r="H14" s="4">
        <f>H15+H16+H17+H18+H19+H20+H21+H22+H23+H24</f>
        <v>8153686.25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</f>
        <v>1396341.5899999996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+5650+7100</f>
        <v>1109727.19</v>
      </c>
      <c r="I24" s="11"/>
      <c r="J24" s="11"/>
      <c r="K24" s="8"/>
      <c r="L24" s="8"/>
    </row>
    <row r="25" spans="2:13" x14ac:dyDescent="0.25">
      <c r="B25" s="25" t="s">
        <v>24</v>
      </c>
      <c r="C25" s="25"/>
      <c r="D25" s="25"/>
      <c r="E25" s="25"/>
      <c r="F25" s="25"/>
      <c r="G25" s="16">
        <v>43703</v>
      </c>
      <c r="H25" s="4">
        <f>H26+H27+H28+H29+H30+H31</f>
        <v>1404943.62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f>116901.44-116901.44+37517.74-37517.74</f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26" t="s">
        <v>16</v>
      </c>
      <c r="C32" s="26"/>
      <c r="D32" s="26"/>
      <c r="E32" s="26"/>
      <c r="F32" s="26"/>
      <c r="G32" s="17">
        <v>43703</v>
      </c>
      <c r="H32" s="5">
        <f>SUM(H33:H41)</f>
        <v>19860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10">
        <v>0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f>19860</f>
        <v>19860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6" t="s">
        <v>21</v>
      </c>
      <c r="C42" s="26"/>
      <c r="D42" s="26"/>
      <c r="E42" s="26"/>
      <c r="F42" s="26"/>
      <c r="G42" s="17">
        <v>43703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27" t="s">
        <v>18</v>
      </c>
      <c r="C48" s="27"/>
      <c r="D48" s="27"/>
      <c r="E48" s="27"/>
      <c r="F48" s="27"/>
      <c r="G48" s="18">
        <v>43703</v>
      </c>
      <c r="H48" s="6">
        <f>64441.88+490038.15+20307.49+295.38+39.26+23129.84+1704.35+5432.46-540949.2-0.27+1327.08+10544.92-11872+380049.73+15095.31+219.57+39.66-395404.55</f>
        <v>64439.059999999939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v>0</v>
      </c>
      <c r="I49" s="11"/>
      <c r="J49" s="11"/>
    </row>
    <row r="50" spans="2:11" x14ac:dyDescent="0.25">
      <c r="B50" s="24" t="s">
        <v>4</v>
      </c>
      <c r="C50" s="24"/>
      <c r="D50" s="24"/>
      <c r="E50" s="24"/>
      <c r="F50" s="24"/>
      <c r="G50" s="2"/>
      <c r="H50" s="7">
        <f>H14+H25-H32-H42+H48-H49</f>
        <v>9603208.9300000016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2019-08-27T12:05:53Z</dcterms:modified>
</cp:coreProperties>
</file>